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<sst xmlns="http://schemas.openxmlformats.org/spreadsheetml/2006/main" count="75" uniqueCount="64">
  <si>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</si>
  <si>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</si>
  <si>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</si>
  <si>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</si>
  <si>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</si>
  <si>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</si>
  <si>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</si>
  <si>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</si>
  <si>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</si>
  <si>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</si>
  <si>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</si>
  <si>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</si>
  <si>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</si>
  <si>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</si>
  <si>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</si>
  <si>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</si>
  <si>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</si>
  <si>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</si>
  <si>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</si>
  <si>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</si>
  <si>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</si>
  <si>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</si>
  <si>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</si>
  <si>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</si>
  <si>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</si>
  <si>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</si>
  <si>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</si>
  <si>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</si>
  <si>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</si>
  <si>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</si>
  <si>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</si>
  <si>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</si>
  <si>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</si>
  <si>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</si>
  <si>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</si>
  <si>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</si>
  <si>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</si>
  <si>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</si>
  <si>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</si>
  <si>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</si>
  <si>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</si>
  <si>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</si>
  <si>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</si>
  <si>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</si>
  <si>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</si>
  <si>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</si>
  <si>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</si>
  <si>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</si>
  <si>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</si>
  <si>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</si>
  <si>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</si>
  <si>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</si>
  <si>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</si>
  <si>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</si>
  <si>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</si>
  <si>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</si>
  <si>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</si>
  <si>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</si>
  <si>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</si>
  <si>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2-й кв 2016 г.</t>
  </si>
  <si>
    <t>Основные финансовые показатели ОАО «МРСК Юга»  
за 9 месяцев 2016 года.</t>
  </si>
  <si>
    <t>9 месяцев 2016 года</t>
  </si>
  <si>
    <t>3-й кв 2016 г.</t>
  </si>
  <si>
    <t>4 кв. 2016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</si>
</sst>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8" fillId="0" borderId="0" applyFill="0" applyBorder="0" applyAlignment="0" applyProtection="0"/>
    <xf numFmtId="171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\&#1054;&#1090;&#1095;&#1105;&#1090;_2&#1082;&#1074;_&#1052;&#1056;&#1057;&#1050;%20&#1070;&#1075;&#1072;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9%20&#1084;&#1077;&#1089;&#1103;&#1094;&#1077;&#1074;%202016%20&#1075;&#1086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9%20&#1084;&#1077;&#1089;&#1103;&#1094;&#1077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105;&#1090;_3&#1082;&#1074;_&#1052;&#1056;&#1057;&#1050;%20&#1070;&#1075;&#1072;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0.263073509326909</v>
          </cell>
        </row>
        <row r="7">
          <cell r="C7">
            <v>0.8437331552134638</v>
          </cell>
        </row>
        <row r="8">
          <cell r="C8">
            <v>0.02962806666986883</v>
          </cell>
        </row>
        <row r="9">
          <cell r="C9">
            <v>0.05286408807732788</v>
          </cell>
        </row>
        <row r="10">
          <cell r="C10">
            <v>0.3411048447596595</v>
          </cell>
        </row>
        <row r="11">
          <cell r="C11">
            <v>0.1862626204908804</v>
          </cell>
        </row>
        <row r="12">
          <cell r="C12">
            <v>0.05625440385037314</v>
          </cell>
        </row>
        <row r="13">
          <cell r="C13">
            <v>0</v>
          </cell>
        </row>
        <row r="14">
          <cell r="C14">
            <v>0.10173656009802527</v>
          </cell>
        </row>
        <row r="15">
          <cell r="C15">
            <v>0.051568061474152715</v>
          </cell>
        </row>
        <row r="16">
          <cell r="C16">
            <v>0.54911015869803</v>
          </cell>
        </row>
        <row r="17">
          <cell r="C17">
            <v>0.07025267624328428</v>
          </cell>
        </row>
        <row r="18">
          <cell r="C18">
            <v>0.25479149444801125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M15">
            <v>7.811767615049243</v>
          </cell>
        </row>
        <row r="16">
          <cell r="M16">
            <v>4.708254503672997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20">
        <row r="26">
          <cell r="T26">
            <v>-0.030523966719268887</v>
          </cell>
        </row>
        <row r="35">
          <cell r="T35">
            <v>-0.002157669225485756</v>
          </cell>
        </row>
        <row r="55">
          <cell r="T55">
            <v>157.53263612857782</v>
          </cell>
        </row>
      </sheetData>
      <sheetData sheetId="21">
        <row r="176">
          <cell r="N176">
            <v>7014.8133902</v>
          </cell>
        </row>
      </sheetData>
      <sheetData sheetId="22">
        <row r="11">
          <cell r="N11">
            <v>9543.5842711</v>
          </cell>
        </row>
        <row r="21">
          <cell r="N21">
            <v>7895.9504561</v>
          </cell>
        </row>
        <row r="30">
          <cell r="N30">
            <v>0.10157881642739658</v>
          </cell>
        </row>
      </sheetData>
      <sheetData sheetId="26">
        <row r="12">
          <cell r="X12">
            <v>7745751.533556979</v>
          </cell>
        </row>
        <row r="13">
          <cell r="N13">
            <v>8453567.532405417</v>
          </cell>
          <cell r="T13">
            <v>22472237.36531543</v>
          </cell>
        </row>
        <row r="14">
          <cell r="T14">
            <v>167506.6053301159</v>
          </cell>
        </row>
        <row r="16">
          <cell r="T16">
            <v>127037.38299999997</v>
          </cell>
        </row>
        <row r="18">
          <cell r="X18">
            <v>-6136500.388000002</v>
          </cell>
        </row>
        <row r="67">
          <cell r="T67">
            <v>-107003.73726100725</v>
          </cell>
        </row>
      </sheetData>
      <sheetData sheetId="31">
        <row r="79">
          <cell r="T79">
            <v>44265297.72630238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60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61</v>
      </c>
    </row>
    <row r="7" spans="1:2" ht="15.75">
      <c r="A7" s="4" t="s">
        <v>2</v>
      </c>
      <c r="B7" s="25">
        <f>B8+B11</f>
        <v>22766781.35364555</v>
      </c>
    </row>
    <row r="8" spans="1:2" ht="15.75">
      <c r="A8" s="5" t="s">
        <v>3</v>
      </c>
      <c r="B8" s="25">
        <f>B9+B10</f>
        <v>22639743.970645547</v>
      </c>
    </row>
    <row r="9" spans="1:2" ht="15.75">
      <c r="A9" s="6" t="s">
        <v>56</v>
      </c>
      <c r="B9" s="25">
        <f>'[4]8.ОФР'!$T$13</f>
        <v>22472237.36531543</v>
      </c>
    </row>
    <row r="10" spans="1:2" ht="15.75">
      <c r="A10" s="6" t="s">
        <v>4</v>
      </c>
      <c r="B10" s="25">
        <f>'[4]8.ОФР'!$T$14</f>
        <v>167506.6053301159</v>
      </c>
    </row>
    <row r="11" spans="1:2" ht="15.75">
      <c r="A11" s="5" t="s">
        <v>41</v>
      </c>
      <c r="B11" s="25">
        <f>'[4]8.ОФР'!$T$16</f>
        <v>127037.38299999997</v>
      </c>
    </row>
    <row r="13" s="20" customFormat="1" ht="15.75">
      <c r="A13" s="19" t="s">
        <v>5</v>
      </c>
    </row>
    <row r="15" spans="1:2" ht="31.5">
      <c r="A15" s="7" t="s">
        <v>6</v>
      </c>
      <c r="B15" s="3" t="str">
        <f>$B$6</f>
        <v>9 месяцев 2016 года</v>
      </c>
    </row>
    <row r="16" spans="1:2" ht="31.5">
      <c r="A16" s="8" t="s">
        <v>7</v>
      </c>
      <c r="B16" s="26">
        <f>B9</f>
        <v>22472237.36531543</v>
      </c>
    </row>
    <row r="17" spans="1:2" ht="31.5">
      <c r="A17" s="8" t="s">
        <v>8</v>
      </c>
      <c r="B17" s="27">
        <f>B16/B7</f>
        <v>0.9870625547039413</v>
      </c>
    </row>
    <row r="19" s="20" customFormat="1" ht="15.75">
      <c r="A19" s="19" t="s">
        <v>9</v>
      </c>
    </row>
    <row r="21" spans="1:2" ht="31.5">
      <c r="A21" s="7" t="s">
        <v>6</v>
      </c>
      <c r="B21" s="3" t="str">
        <f>$B$6</f>
        <v>9 месяцев 2016 года</v>
      </c>
    </row>
    <row r="22" spans="1:2" ht="31.5">
      <c r="A22" s="8" t="s">
        <v>7</v>
      </c>
      <c r="B22" s="26">
        <f>B10</f>
        <v>167506.6053301159</v>
      </c>
    </row>
    <row r="23" spans="1:2" ht="31.5">
      <c r="A23" s="8" t="s">
        <v>8</v>
      </c>
      <c r="B23" s="27">
        <f>B22/B7</f>
        <v>0.007357500506029755</v>
      </c>
    </row>
    <row r="25" s="20" customFormat="1" ht="15.75">
      <c r="A25" s="19" t="s">
        <v>10</v>
      </c>
    </row>
    <row r="27" spans="1:2" ht="31.5">
      <c r="A27" s="9" t="s">
        <v>11</v>
      </c>
      <c r="B27" s="3" t="str">
        <f>$B$6</f>
        <v>9 месяцев 2016 года</v>
      </c>
    </row>
    <row r="28" spans="1:3" ht="15.75">
      <c r="A28" s="10" t="s">
        <v>12</v>
      </c>
      <c r="B28" s="28">
        <f>'[2]Лист1'!C6</f>
        <v>0.263073509326909</v>
      </c>
      <c r="C28" s="21"/>
    </row>
    <row r="29" spans="1:3" ht="15.75">
      <c r="A29" s="11" t="s">
        <v>13</v>
      </c>
      <c r="B29" s="29">
        <f>'[2]Лист1'!C7</f>
        <v>0.8437331552134638</v>
      </c>
      <c r="C29" s="21"/>
    </row>
    <row r="30" spans="1:3" ht="31.5">
      <c r="A30" s="12" t="s">
        <v>14</v>
      </c>
      <c r="B30" s="29">
        <f>'[2]Лист1'!C8</f>
        <v>0.02962806666986883</v>
      </c>
      <c r="C30" s="21"/>
    </row>
    <row r="31" spans="1:3" ht="15.75">
      <c r="A31" s="11" t="s">
        <v>15</v>
      </c>
      <c r="B31" s="29">
        <f>'[2]Лист1'!C9</f>
        <v>0.05286408807732788</v>
      </c>
      <c r="C31" s="21"/>
    </row>
    <row r="32" spans="1:3" ht="15.75">
      <c r="A32" s="10" t="s">
        <v>16</v>
      </c>
      <c r="B32" s="28">
        <f>'[2]Лист1'!C10</f>
        <v>0.3411048447596595</v>
      </c>
      <c r="C32" s="21"/>
    </row>
    <row r="33" spans="1:3" ht="15.75">
      <c r="A33" s="10" t="s">
        <v>17</v>
      </c>
      <c r="B33" s="28">
        <f>'[2]Лист1'!C11</f>
        <v>0.1862626204908804</v>
      </c>
      <c r="C33" s="21"/>
    </row>
    <row r="34" spans="1:3" ht="15.75">
      <c r="A34" s="10" t="s">
        <v>18</v>
      </c>
      <c r="B34" s="28">
        <f>'[2]Лист1'!C12</f>
        <v>0.05625440385037314</v>
      </c>
      <c r="C34" s="21"/>
    </row>
    <row r="35" spans="1:3" ht="15.75">
      <c r="A35" s="10" t="s">
        <v>19</v>
      </c>
      <c r="B35" s="28">
        <f>'[2]Лист1'!C13</f>
        <v>0</v>
      </c>
      <c r="C35" s="21"/>
    </row>
    <row r="36" spans="1:3" ht="15.75">
      <c r="A36" s="10" t="s">
        <v>20</v>
      </c>
      <c r="B36" s="28">
        <f>'[2]Лист1'!C14</f>
        <v>0.10173656009802527</v>
      </c>
      <c r="C36" s="21"/>
    </row>
    <row r="37" spans="1:3" ht="15.75">
      <c r="A37" s="10" t="s">
        <v>21</v>
      </c>
      <c r="B37" s="28">
        <f>'[2]Лист1'!C15</f>
        <v>0.051568061474152715</v>
      </c>
      <c r="C37" s="21"/>
    </row>
    <row r="38" spans="1:3" ht="15.75">
      <c r="A38" s="11" t="s">
        <v>22</v>
      </c>
      <c r="B38" s="29">
        <f>'[2]Лист1'!C16</f>
        <v>0.54911015869803</v>
      </c>
      <c r="C38" s="21"/>
    </row>
    <row r="39" spans="1:3" ht="15.75">
      <c r="A39" s="11" t="s">
        <v>23</v>
      </c>
      <c r="B39" s="29">
        <f>'[2]Лист1'!C17</f>
        <v>0.07025267624328428</v>
      </c>
      <c r="C39" s="21"/>
    </row>
    <row r="40" spans="1:3" ht="15.75">
      <c r="A40" s="11" t="s">
        <v>24</v>
      </c>
      <c r="B40" s="29">
        <f>'[2]Лист1'!C18</f>
        <v>0.25479149444801125</v>
      </c>
      <c r="C40" s="21"/>
    </row>
    <row r="42" s="20" customFormat="1" ht="15.75">
      <c r="A42" s="19" t="s">
        <v>25</v>
      </c>
    </row>
    <row r="44" spans="1:3" ht="31.5">
      <c r="A44" s="3" t="s">
        <v>11</v>
      </c>
      <c r="B44" s="3" t="str">
        <f>$B$6</f>
        <v>9 месяцев 2016 года</v>
      </c>
      <c r="C44" s="16"/>
    </row>
    <row r="45" spans="1:3" ht="15.75">
      <c r="A45" s="13" t="s">
        <v>26</v>
      </c>
      <c r="B45" s="33">
        <f>'[4]2.Оценочные показатели'!$T$26</f>
        <v>-0.030523966719268887</v>
      </c>
      <c r="C45" s="36"/>
    </row>
    <row r="46" spans="1:3" ht="15.75">
      <c r="A46" s="13" t="s">
        <v>27</v>
      </c>
      <c r="B46" s="33">
        <f>'[4]8.ОФР'!$T$67/'[4]12.Прогнозный баланс'!$T$79</f>
        <v>-0.00241732785629556</v>
      </c>
      <c r="C46" s="35"/>
    </row>
    <row r="47" spans="1:3" ht="15.75">
      <c r="A47" s="13" t="s">
        <v>28</v>
      </c>
      <c r="B47" s="33">
        <f>'[4]2.Оценочные показатели'!$T$35</f>
        <v>-0.002157669225485756</v>
      </c>
      <c r="C47" s="35"/>
    </row>
    <row r="48" ht="15.75">
      <c r="A48" s="34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9 месяцев 2016 года</v>
      </c>
    </row>
    <row r="53" spans="1:4" ht="15.75" customHeight="1">
      <c r="A53" s="14" t="s">
        <v>30</v>
      </c>
      <c r="B53" s="23">
        <f>'[3]Лист1'!$M$15</f>
        <v>7.811767615049243</v>
      </c>
      <c r="D53" s="15"/>
    </row>
    <row r="54" spans="1:4" ht="31.5">
      <c r="A54" s="14" t="s">
        <v>31</v>
      </c>
      <c r="B54" s="23">
        <f>'[3]Лист1'!$M$16</f>
        <v>4.708254503672997</v>
      </c>
      <c r="D54" s="15"/>
    </row>
    <row r="55" spans="1:2" ht="15.75">
      <c r="A55" s="14" t="s">
        <v>58</v>
      </c>
      <c r="B55" s="32">
        <f>'[4]2.Оценочные показатели'!$T$55</f>
        <v>157.53263612857782</v>
      </c>
    </row>
    <row r="57" s="20" customFormat="1" ht="15.75">
      <c r="A57" s="19" t="s">
        <v>32</v>
      </c>
    </row>
    <row r="59" spans="1:3" ht="15.75">
      <c r="A59" s="3" t="s">
        <v>33</v>
      </c>
      <c r="B59" s="3" t="s">
        <v>34</v>
      </c>
      <c r="C59" s="3" t="s">
        <v>35</v>
      </c>
    </row>
    <row r="60" spans="1:3" ht="15.75">
      <c r="A60" s="13" t="s">
        <v>59</v>
      </c>
      <c r="B60" s="25">
        <v>7065827.555038142</v>
      </c>
      <c r="C60" s="37">
        <f>B61/B60*100</f>
        <v>109.62270835542868</v>
      </c>
    </row>
    <row r="61" spans="1:3" ht="15.75">
      <c r="A61" s="13" t="s">
        <v>62</v>
      </c>
      <c r="B61" s="25">
        <f>'[4]8.ОФР'!$X$12</f>
        <v>7745751.533556979</v>
      </c>
      <c r="C61" s="38"/>
    </row>
    <row r="63" s="20" customFormat="1" ht="15.75">
      <c r="A63" s="19" t="s">
        <v>36</v>
      </c>
    </row>
    <row r="65" spans="1:3" ht="15.75">
      <c r="A65" s="3" t="s">
        <v>33</v>
      </c>
      <c r="B65" s="3" t="s">
        <v>34</v>
      </c>
      <c r="C65" s="3" t="s">
        <v>35</v>
      </c>
    </row>
    <row r="66" spans="1:3" ht="15.75">
      <c r="A66" s="13" t="str">
        <f>A60</f>
        <v>2-й кв 2016 г.</v>
      </c>
      <c r="B66" s="25">
        <v>5887827.978390001</v>
      </c>
      <c r="C66" s="37">
        <f>B67/B66*100</f>
        <v>104.22349991410584</v>
      </c>
    </row>
    <row r="67" spans="1:3" ht="15.75">
      <c r="A67" s="13" t="str">
        <f>A61</f>
        <v>3-й кв 2016 г.</v>
      </c>
      <c r="B67" s="25">
        <f>'[4]8.ОФР'!$X$18*-1</f>
        <v>6136500.388000002</v>
      </c>
      <c r="C67" s="38"/>
    </row>
    <row r="69" s="20" customFormat="1" ht="15.75">
      <c r="A69" s="19" t="s">
        <v>42</v>
      </c>
    </row>
    <row r="70" ht="15.75">
      <c r="C70" s="31"/>
    </row>
    <row r="71" spans="1:3" ht="15.75" customHeight="1">
      <c r="A71" s="3" t="s">
        <v>11</v>
      </c>
      <c r="B71" s="3" t="s">
        <v>63</v>
      </c>
      <c r="C71" s="16"/>
    </row>
    <row r="72" spans="1:3" ht="15.75" customHeight="1">
      <c r="A72" s="14" t="s">
        <v>37</v>
      </c>
      <c r="B72" s="25">
        <f>'[4]4.Баланс ээ'!$N$11</f>
        <v>9543.5842711</v>
      </c>
      <c r="C72" s="17"/>
    </row>
    <row r="73" spans="1:3" ht="15.75" customHeight="1">
      <c r="A73" s="14" t="s">
        <v>57</v>
      </c>
      <c r="B73" s="25">
        <f>'[4]4.Баланс ээ'!$N$21</f>
        <v>7895.9504561</v>
      </c>
      <c r="C73" s="18"/>
    </row>
    <row r="74" spans="1:3" ht="15.75" customHeight="1">
      <c r="A74" s="14" t="s">
        <v>38</v>
      </c>
      <c r="B74" s="25">
        <f>'[4]3.Программа реализации'!$N$176</f>
        <v>7014.8133902</v>
      </c>
      <c r="C74" s="18"/>
    </row>
    <row r="75" spans="1:3" ht="15.75">
      <c r="A75" s="14" t="s">
        <v>39</v>
      </c>
      <c r="B75" s="30">
        <f>B77/B74/10</f>
        <v>120.51022688950529</v>
      </c>
      <c r="C75" s="18"/>
    </row>
    <row r="76" spans="1:3" ht="15.75">
      <c r="A76" s="14" t="s">
        <v>40</v>
      </c>
      <c r="B76" s="23">
        <f>'[4]4.Баланс ээ'!$N$30</f>
        <v>0.10157881642739658</v>
      </c>
      <c r="C76" s="18"/>
    </row>
    <row r="77" spans="1:3" ht="15.75">
      <c r="A77" s="14" t="s">
        <v>43</v>
      </c>
      <c r="B77" s="25">
        <f>'[4]8.ОФР'!$N$13</f>
        <v>8453567.532405417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2016-11-29T06:57:25Z</dcterms:modified>
  <cp:category/>
  <cp:version/>
  <cp:contentType/>
  <cp:contentStatus/>
</cp:coreProperties>
</file>